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Branch Resources\Board of Directors\Finances\"/>
    </mc:Choice>
  </mc:AlternateContent>
  <bookViews>
    <workbookView xWindow="0" yWindow="0" windowWidth="28800" windowHeight="12435" tabRatio="500"/>
  </bookViews>
  <sheets>
    <sheet name="Sheet1" sheetId="1" r:id="rId1"/>
  </sheets>
  <externalReferences>
    <externalReference r:id="rId2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17" i="1"/>
  <c r="B18" i="1"/>
  <c r="B20" i="1"/>
  <c r="B31" i="1"/>
  <c r="B11" i="1"/>
  <c r="B29" i="1"/>
  <c r="B32" i="1"/>
  <c r="C30" i="1"/>
  <c r="C16" i="1"/>
  <c r="C17" i="1"/>
  <c r="C18" i="1"/>
  <c r="C20" i="1"/>
  <c r="C31" i="1"/>
  <c r="C10" i="1"/>
  <c r="C11" i="1"/>
  <c r="C29" i="1"/>
  <c r="C32" i="1"/>
  <c r="D30" i="1"/>
  <c r="D10" i="1"/>
  <c r="D11" i="1"/>
  <c r="D29" i="1"/>
  <c r="D16" i="1"/>
  <c r="D17" i="1"/>
  <c r="D18" i="1"/>
  <c r="D20" i="1"/>
  <c r="D31" i="1"/>
  <c r="D32" i="1"/>
  <c r="E30" i="1"/>
  <c r="E10" i="1"/>
  <c r="E11" i="1"/>
  <c r="E29" i="1"/>
  <c r="E16" i="1"/>
  <c r="E17" i="1"/>
  <c r="E18" i="1"/>
  <c r="E20" i="1"/>
  <c r="E31" i="1"/>
  <c r="E32" i="1"/>
  <c r="F30" i="1"/>
  <c r="F10" i="1"/>
  <c r="F11" i="1"/>
  <c r="F29" i="1"/>
  <c r="F16" i="1"/>
  <c r="F17" i="1"/>
  <c r="F18" i="1"/>
  <c r="F20" i="1"/>
  <c r="F31" i="1"/>
  <c r="F32" i="1"/>
  <c r="G30" i="1"/>
  <c r="G10" i="1"/>
  <c r="G11" i="1"/>
  <c r="G29" i="1"/>
  <c r="G16" i="1"/>
  <c r="G17" i="1"/>
  <c r="G18" i="1"/>
  <c r="G20" i="1"/>
  <c r="G31" i="1"/>
  <c r="G32" i="1"/>
  <c r="H30" i="1"/>
  <c r="H10" i="1"/>
  <c r="H11" i="1"/>
  <c r="H29" i="1"/>
  <c r="H16" i="1"/>
  <c r="H17" i="1"/>
  <c r="H18" i="1"/>
  <c r="H20" i="1"/>
  <c r="H31" i="1"/>
  <c r="H32" i="1"/>
  <c r="I30" i="1"/>
  <c r="I16" i="1"/>
  <c r="I17" i="1"/>
  <c r="I18" i="1"/>
  <c r="I20" i="1"/>
  <c r="I31" i="1"/>
  <c r="I10" i="1"/>
  <c r="I11" i="1"/>
  <c r="I29" i="1"/>
  <c r="I32" i="1"/>
  <c r="J30" i="1"/>
  <c r="J10" i="1"/>
  <c r="J11" i="1"/>
  <c r="J29" i="1"/>
  <c r="J16" i="1"/>
  <c r="J17" i="1"/>
  <c r="J20" i="1"/>
  <c r="J31" i="1"/>
  <c r="J32" i="1"/>
  <c r="K30" i="1"/>
  <c r="K10" i="1"/>
  <c r="K11" i="1"/>
  <c r="K29" i="1"/>
  <c r="K16" i="1"/>
  <c r="K17" i="1"/>
  <c r="K20" i="1"/>
  <c r="K31" i="1"/>
  <c r="K32" i="1"/>
  <c r="L30" i="1"/>
  <c r="L10" i="1"/>
  <c r="L11" i="1"/>
  <c r="L29" i="1"/>
  <c r="L16" i="1"/>
  <c r="L17" i="1"/>
  <c r="L20" i="1"/>
  <c r="L31" i="1"/>
  <c r="L32" i="1"/>
  <c r="M30" i="1"/>
  <c r="M10" i="1"/>
  <c r="M11" i="1"/>
  <c r="M29" i="1"/>
  <c r="M20" i="1"/>
  <c r="M31" i="1"/>
  <c r="M32" i="1"/>
  <c r="B10" i="1"/>
  <c r="B12" i="1"/>
  <c r="B25" i="1"/>
  <c r="B23" i="1"/>
  <c r="B26" i="1"/>
  <c r="C24" i="1"/>
  <c r="C25" i="1"/>
  <c r="C23" i="1"/>
  <c r="C26" i="1"/>
  <c r="D24" i="1"/>
  <c r="D23" i="1"/>
  <c r="D25" i="1"/>
  <c r="D26" i="1"/>
  <c r="E24" i="1"/>
  <c r="E23" i="1"/>
  <c r="E25" i="1"/>
  <c r="E26" i="1"/>
  <c r="F24" i="1"/>
  <c r="F23" i="1"/>
  <c r="F25" i="1"/>
  <c r="F26" i="1"/>
  <c r="G24" i="1"/>
  <c r="G23" i="1"/>
  <c r="G25" i="1"/>
  <c r="G26" i="1"/>
  <c r="H24" i="1"/>
  <c r="H23" i="1"/>
  <c r="H25" i="1"/>
  <c r="H26" i="1"/>
  <c r="I24" i="1"/>
  <c r="I25" i="1"/>
  <c r="I23" i="1"/>
  <c r="I26" i="1"/>
  <c r="J24" i="1"/>
  <c r="J23" i="1"/>
  <c r="J25" i="1"/>
  <c r="J26" i="1"/>
  <c r="K24" i="1"/>
  <c r="K23" i="1"/>
  <c r="K25" i="1"/>
  <c r="K26" i="1"/>
  <c r="L24" i="1"/>
  <c r="L23" i="1"/>
  <c r="L25" i="1"/>
  <c r="L26" i="1"/>
  <c r="M24" i="1"/>
  <c r="M23" i="1"/>
  <c r="M25" i="1"/>
  <c r="M26" i="1"/>
  <c r="B37" i="1"/>
  <c r="B35" i="1"/>
  <c r="B38" i="1"/>
  <c r="C36" i="1"/>
  <c r="C37" i="1"/>
  <c r="C12" i="1"/>
  <c r="C35" i="1"/>
  <c r="C38" i="1"/>
  <c r="D36" i="1"/>
  <c r="D12" i="1"/>
  <c r="D35" i="1"/>
  <c r="D37" i="1"/>
  <c r="D38" i="1"/>
  <c r="E36" i="1"/>
  <c r="E12" i="1"/>
  <c r="E35" i="1"/>
  <c r="E37" i="1"/>
  <c r="E38" i="1"/>
  <c r="F36" i="1"/>
  <c r="F12" i="1"/>
  <c r="F35" i="1"/>
  <c r="F37" i="1"/>
  <c r="F38" i="1"/>
  <c r="G36" i="1"/>
  <c r="G12" i="1"/>
  <c r="G35" i="1"/>
  <c r="G37" i="1"/>
  <c r="G38" i="1"/>
  <c r="H36" i="1"/>
  <c r="H12" i="1"/>
  <c r="H35" i="1"/>
  <c r="H37" i="1"/>
  <c r="H38" i="1"/>
  <c r="I36" i="1"/>
  <c r="I37" i="1"/>
  <c r="I12" i="1"/>
  <c r="I35" i="1"/>
  <c r="I38" i="1"/>
  <c r="J36" i="1"/>
  <c r="J12" i="1"/>
  <c r="J35" i="1"/>
  <c r="J37" i="1"/>
  <c r="J38" i="1"/>
  <c r="K36" i="1"/>
  <c r="K12" i="1"/>
  <c r="K35" i="1"/>
  <c r="K37" i="1"/>
  <c r="K38" i="1"/>
  <c r="L36" i="1"/>
  <c r="L12" i="1"/>
  <c r="L35" i="1"/>
  <c r="L37" i="1"/>
  <c r="L38" i="1"/>
  <c r="M36" i="1"/>
  <c r="M12" i="1"/>
  <c r="M35" i="1"/>
  <c r="M37" i="1"/>
  <c r="M38" i="1"/>
  <c r="N15" i="1"/>
  <c r="N16" i="1"/>
  <c r="N17" i="1"/>
  <c r="N18" i="1"/>
  <c r="N19" i="1"/>
  <c r="N20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<sst xmlns="http://schemas.openxmlformats.org/spreadsheetml/2006/main" count="95" uniqueCount="40">
  <si>
    <t>July</t>
  </si>
  <si>
    <t>August</t>
  </si>
  <si>
    <t>September</t>
  </si>
  <si>
    <t>October</t>
  </si>
  <si>
    <t>November</t>
  </si>
  <si>
    <t>December</t>
  </si>
  <si>
    <t>April</t>
  </si>
  <si>
    <t>May</t>
  </si>
  <si>
    <t>June</t>
  </si>
  <si>
    <t>Monthly Revenue</t>
  </si>
  <si>
    <t>Conference Registrations</t>
  </si>
  <si>
    <t>Conference Sponsorships</t>
  </si>
  <si>
    <t>75% Total Revenue</t>
  </si>
  <si>
    <t>50% Total Revenue</t>
  </si>
  <si>
    <t>Monthly Expenses</t>
  </si>
  <si>
    <t>Lobbying</t>
  </si>
  <si>
    <t>Outreach</t>
  </si>
  <si>
    <t>Total Expenses</t>
  </si>
  <si>
    <t>100% Revenue Projection</t>
  </si>
  <si>
    <t>Monthly Net Revenue</t>
  </si>
  <si>
    <t>Run Rate</t>
  </si>
  <si>
    <t>75% Revenue Projection</t>
  </si>
  <si>
    <t>50% Revenue Projection</t>
  </si>
  <si>
    <t>Individual Memberships</t>
  </si>
  <si>
    <t>Executive Director</t>
  </si>
  <si>
    <t>State Leadership Training</t>
  </si>
  <si>
    <t>Healthy Minds</t>
  </si>
  <si>
    <t>Ethics Event</t>
  </si>
  <si>
    <t>January</t>
  </si>
  <si>
    <t>Feburary</t>
  </si>
  <si>
    <t>March</t>
  </si>
  <si>
    <t>February</t>
  </si>
  <si>
    <t>Healthy Minds Sponsorships</t>
  </si>
  <si>
    <t>Ethics Event Sponsorships</t>
  </si>
  <si>
    <t>Total</t>
  </si>
  <si>
    <t>Events</t>
  </si>
  <si>
    <t>Executive Support</t>
  </si>
  <si>
    <t>Expenses</t>
  </si>
  <si>
    <t xml:space="preserve">100% Total Revenue </t>
  </si>
  <si>
    <t>Account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</si>
</sst>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&quot;$&quot;#,##0.00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right"/>
    </xf>
    <xf numFmtId="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/>
    <xf numFmtId="0" fontId="1" fillId="6" borderId="1" xfId="0" applyFont="1" applyFill="1" applyBorder="1" applyAlignment="1">
      <alignment horizontal="right"/>
    </xf>
    <xf numFmtId="164" fontId="0" fillId="6" borderId="1" xfId="0" applyNumberFormat="1" applyFill="1" applyBorder="1"/>
    <xf numFmtId="0" fontId="1" fillId="7" borderId="1" xfId="0" applyFont="1" applyFill="1" applyBorder="1" applyAlignment="1">
      <alignment horizontal="right"/>
    </xf>
    <xf numFmtId="164" fontId="0" fillId="8" borderId="1" xfId="0" applyNumberFormat="1" applyFill="1" applyBorder="1"/>
    <xf numFmtId="0" fontId="0" fillId="7" borderId="1" xfId="0" applyFill="1" applyBorder="1" applyAlignment="1">
      <alignment horizontal="right"/>
    </xf>
    <xf numFmtId="164" fontId="0" fillId="8" borderId="1" xfId="0" applyNumberFormat="1" applyFill="1" applyBorder="1" applyAlignment="1">
      <alignment horizontal="right"/>
    </xf>
    <xf numFmtId="165" fontId="0" fillId="6" borderId="1" xfId="0" applyNumberFormat="1" applyFill="1" applyBorder="1"/>
    <xf numFmtId="0" fontId="0" fillId="3" borderId="2" xfId="0" applyFill="1" applyBorder="1" applyAlignment="1">
      <alignment horizontal="right"/>
    </xf>
    <xf numFmtId="164" fontId="0" fillId="4" borderId="2" xfId="0" applyNumberFormat="1" applyFill="1" applyBorder="1"/>
    <xf numFmtId="164" fontId="0" fillId="6" borderId="2" xfId="0" applyNumberFormat="1" applyFill="1" applyBorder="1"/>
    <xf numFmtId="164" fontId="0" fillId="8" borderId="2" xfId="0" applyNumberFormat="1" applyFill="1" applyBorder="1"/>
    <xf numFmtId="165" fontId="0" fillId="6" borderId="2" xfId="0" applyNumberFormat="1" applyFill="1" applyBorder="1"/>
    <xf numFmtId="0" fontId="0" fillId="7" borderId="2" xfId="0" applyFill="1" applyBorder="1" applyAlignment="1">
      <alignment horizontal="right"/>
    </xf>
    <xf numFmtId="164" fontId="0" fillId="8" borderId="2" xfId="0" applyNumberForma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65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2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0" fontId="0" fillId="3" borderId="1" xfId="0" applyFill="1" applyBorder="1"/>
    <xf numFmtId="164" fontId="0" fillId="0" borderId="3" xfId="0" applyNumberFormat="1" applyFill="1" applyBorder="1"/>
    <xf numFmtId="165" fontId="0" fillId="0" borderId="1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0" fillId="0" borderId="1" xfId="0" applyNumberFormat="1" applyFill="1" applyBorder="1"/>
    <xf numFmtId="165" fontId="0" fillId="0" borderId="2" xfId="0" applyNumberFormat="1" applyFill="1" applyBorder="1"/>
    <xf numFmtId="165" fontId="0" fillId="8" borderId="1" xfId="0" applyNumberFormat="1" applyFill="1" applyBorder="1" applyAlignment="1">
      <alignment horizontal="right"/>
    </xf>
    <xf numFmtId="165" fontId="0" fillId="8" borderId="2" xfId="0" applyNumberFormat="1" applyFill="1" applyBorder="1" applyAlignment="1">
      <alignment horizontal="right"/>
    </xf>
    <xf numFmtId="165" fontId="0" fillId="6" borderId="4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1" fillId="0" borderId="0" xfId="0" applyNumberFormat="1" applyFont="1" applyFill="1" applyBorder="1"/>
    <xf numFmtId="164" fontId="0" fillId="9" borderId="1" xfId="0" applyNumberFormat="1" applyFill="1" applyBorder="1"/>
    <xf numFmtId="164" fontId="0" fillId="9" borderId="2" xfId="0" applyNumberFormat="1" applyFill="1" applyBorder="1"/>
    <xf numFmtId="165" fontId="0" fillId="5" borderId="2" xfId="0" applyNumberForma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lubb\AppData\Local\Microsoft\Windows\Temporary%20Internet%20Files\Content.IE5\SCPKBUE2\CCA\CCA.LS.Proforma.2014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"/>
      <sheetName val="Expenses"/>
    </sheetNames>
    <sheetDataSet>
      <sheetData sheetId="0"/>
      <sheetData sheetId="1">
        <row r="8">
          <cell r="B8">
            <v>0</v>
          </cell>
        </row>
      </sheetData>
      <sheetData sheetId="2">
        <row r="8">
          <cell r="B8">
            <v>-3215</v>
          </cell>
          <cell r="C8">
            <v>-3215</v>
          </cell>
          <cell r="D8">
            <v>-3215</v>
          </cell>
          <cell r="E8">
            <v>-3215</v>
          </cell>
          <cell r="F8">
            <v>-3215</v>
          </cell>
          <cell r="G8">
            <v>-3215</v>
          </cell>
          <cell r="H8">
            <v>-3215</v>
          </cell>
          <cell r="I8">
            <v>-3215</v>
          </cell>
          <cell r="J8">
            <v>-3215</v>
          </cell>
          <cell r="K8">
            <v>-3215</v>
          </cell>
          <cell r="L8">
            <v>-3215</v>
          </cell>
          <cell r="M8">
            <v>-3215</v>
          </cell>
        </row>
        <row r="12">
          <cell r="C12">
            <v>-650</v>
          </cell>
          <cell r="D12">
            <v>-650</v>
          </cell>
          <cell r="E12">
            <v>-650</v>
          </cell>
          <cell r="F12">
            <v>-650</v>
          </cell>
          <cell r="G12">
            <v>-650</v>
          </cell>
          <cell r="H12">
            <v>-650</v>
          </cell>
          <cell r="I12">
            <v>-650</v>
          </cell>
          <cell r="J12">
            <v>-650</v>
          </cell>
          <cell r="K12">
            <v>-650</v>
          </cell>
          <cell r="L12">
            <v>-650</v>
          </cell>
          <cell r="M12">
            <v>-650</v>
          </cell>
        </row>
        <row r="16">
          <cell r="D16">
            <v>-100</v>
          </cell>
          <cell r="E16">
            <v>-100</v>
          </cell>
          <cell r="F16">
            <v>-100</v>
          </cell>
          <cell r="G16">
            <v>-100</v>
          </cell>
          <cell r="H16">
            <v>-100</v>
          </cell>
          <cell r="I16">
            <v>-100</v>
          </cell>
          <cell r="J16">
            <v>-100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F19" sqref="F19"/>
    </sheetView>
  </sheetViews>
  <sheetFormatPr defaultColWidth="11" defaultRowHeight="15.75" x14ac:dyDescent="0.25"/>
  <cols>
    <col min="1" max="1" width="24.125" bestFit="1" customWidth="1"/>
    <col min="2" max="7" width="11" bestFit="1" customWidth="1"/>
    <col min="8" max="9" width="12" bestFit="1" customWidth="1"/>
    <col min="10" max="13" width="11.375" customWidth="1"/>
    <col min="14" max="14" width="12" bestFit="1" customWidth="1"/>
  </cols>
  <sheetData>
    <row r="1" spans="1:15" x14ac:dyDescent="0.25">
      <c r="A1" s="1" t="s">
        <v>9</v>
      </c>
      <c r="B1" s="2" t="s">
        <v>7</v>
      </c>
      <c r="C1" s="3" t="s">
        <v>8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14" t="s">
        <v>5</v>
      </c>
      <c r="J1" s="3" t="s">
        <v>28</v>
      </c>
      <c r="K1" s="3" t="s">
        <v>29</v>
      </c>
      <c r="L1" s="3" t="s">
        <v>30</v>
      </c>
      <c r="M1" s="14" t="s">
        <v>6</v>
      </c>
      <c r="N1" s="3" t="s">
        <v>34</v>
      </c>
    </row>
    <row r="2" spans="1:15" x14ac:dyDescent="0.25">
      <c r="A2" s="4" t="s">
        <v>23</v>
      </c>
      <c r="B2" s="5">
        <v>500</v>
      </c>
      <c r="C2" s="5">
        <v>500</v>
      </c>
      <c r="D2" s="5">
        <v>500</v>
      </c>
      <c r="E2" s="6">
        <v>2500</v>
      </c>
      <c r="F2" s="6">
        <v>2500</v>
      </c>
      <c r="G2" s="6">
        <v>5000</v>
      </c>
      <c r="H2" s="6">
        <v>500</v>
      </c>
      <c r="I2" s="15">
        <v>5000</v>
      </c>
      <c r="J2" s="6">
        <v>5000</v>
      </c>
      <c r="K2" s="6">
        <v>7500</v>
      </c>
      <c r="L2" s="6">
        <v>15000</v>
      </c>
      <c r="M2" s="15">
        <v>30000</v>
      </c>
      <c r="N2" s="26">
        <f t="shared" ref="N2:N12" si="0">SUM(B2:M2)</f>
        <v>74500</v>
      </c>
    </row>
    <row r="3" spans="1:15" x14ac:dyDescent="0.25">
      <c r="A3" s="4" t="s">
        <v>25</v>
      </c>
      <c r="B3" s="5">
        <v>0</v>
      </c>
      <c r="C3" s="5">
        <v>0</v>
      </c>
      <c r="D3" s="5">
        <v>0</v>
      </c>
      <c r="E3" s="6">
        <v>5000</v>
      </c>
      <c r="F3" s="41"/>
      <c r="G3" s="41"/>
      <c r="H3" s="41"/>
      <c r="I3" s="42"/>
      <c r="J3" s="41"/>
      <c r="K3" s="41"/>
      <c r="L3" s="41"/>
      <c r="M3" s="42"/>
      <c r="N3" s="26">
        <f t="shared" si="0"/>
        <v>5000</v>
      </c>
    </row>
    <row r="4" spans="1:15" x14ac:dyDescent="0.25">
      <c r="A4" s="4" t="s">
        <v>26</v>
      </c>
      <c r="B4" s="5">
        <v>500</v>
      </c>
      <c r="C4" s="5">
        <v>500</v>
      </c>
      <c r="D4" s="5">
        <v>5000</v>
      </c>
      <c r="E4" s="6">
        <v>10000</v>
      </c>
      <c r="F4" s="6">
        <v>15000</v>
      </c>
      <c r="G4" s="6">
        <v>25000</v>
      </c>
      <c r="H4" s="41"/>
      <c r="I4" s="42"/>
      <c r="J4" s="41"/>
      <c r="K4" s="41"/>
      <c r="L4" s="41"/>
      <c r="M4" s="42"/>
      <c r="N4" s="26">
        <f t="shared" si="0"/>
        <v>56000</v>
      </c>
    </row>
    <row r="5" spans="1:15" x14ac:dyDescent="0.25">
      <c r="A5" s="4" t="s">
        <v>32</v>
      </c>
      <c r="B5" s="5">
        <v>2500</v>
      </c>
      <c r="C5" s="5">
        <v>2500</v>
      </c>
      <c r="D5" s="5">
        <v>7500</v>
      </c>
      <c r="E5" s="6">
        <v>10000</v>
      </c>
      <c r="F5" s="6">
        <v>7500</v>
      </c>
      <c r="G5" s="6">
        <v>10000</v>
      </c>
      <c r="H5" s="41"/>
      <c r="I5" s="42"/>
      <c r="J5" s="41"/>
      <c r="K5" s="41"/>
      <c r="L5" s="41"/>
      <c r="M5" s="42"/>
      <c r="N5" s="26">
        <f t="shared" si="0"/>
        <v>40000</v>
      </c>
    </row>
    <row r="6" spans="1:15" x14ac:dyDescent="0.25">
      <c r="A6" s="4" t="s">
        <v>27</v>
      </c>
      <c r="B6" s="5">
        <v>0</v>
      </c>
      <c r="C6" s="5">
        <v>0</v>
      </c>
      <c r="D6" s="5">
        <v>0</v>
      </c>
      <c r="E6" s="6">
        <v>0</v>
      </c>
      <c r="F6" s="6">
        <v>0</v>
      </c>
      <c r="G6" s="6">
        <v>0</v>
      </c>
      <c r="H6" s="6">
        <v>5000</v>
      </c>
      <c r="I6" s="42"/>
      <c r="J6" s="41"/>
      <c r="K6" s="41"/>
      <c r="L6" s="41"/>
      <c r="M6" s="42"/>
      <c r="N6" s="26">
        <f t="shared" si="0"/>
        <v>5000</v>
      </c>
    </row>
    <row r="7" spans="1:15" x14ac:dyDescent="0.25">
      <c r="A7" s="4" t="s">
        <v>33</v>
      </c>
      <c r="B7" s="5">
        <v>0</v>
      </c>
      <c r="C7" s="5">
        <v>0</v>
      </c>
      <c r="D7" s="5">
        <v>0</v>
      </c>
      <c r="E7" s="6">
        <v>100</v>
      </c>
      <c r="F7" s="6">
        <v>100</v>
      </c>
      <c r="G7" s="6">
        <v>100</v>
      </c>
      <c r="H7" s="6">
        <v>1250</v>
      </c>
      <c r="I7" s="42"/>
      <c r="J7" s="41"/>
      <c r="K7" s="41"/>
      <c r="L7" s="41"/>
      <c r="M7" s="42"/>
      <c r="N7" s="26">
        <f t="shared" si="0"/>
        <v>1550</v>
      </c>
    </row>
    <row r="8" spans="1:15" x14ac:dyDescent="0.25">
      <c r="A8" s="4" t="s">
        <v>10</v>
      </c>
      <c r="B8" s="5">
        <v>500</v>
      </c>
      <c r="C8" s="5">
        <v>500</v>
      </c>
      <c r="D8" s="5">
        <v>1000</v>
      </c>
      <c r="E8" s="6">
        <v>2500</v>
      </c>
      <c r="F8" s="6">
        <v>2500</v>
      </c>
      <c r="G8" s="6">
        <v>2500</v>
      </c>
      <c r="H8" s="6">
        <v>2500</v>
      </c>
      <c r="I8" s="15">
        <v>5000</v>
      </c>
      <c r="J8" s="6">
        <v>10000</v>
      </c>
      <c r="K8" s="6">
        <v>15000</v>
      </c>
      <c r="L8" s="6">
        <v>20000</v>
      </c>
      <c r="M8" s="15">
        <v>192500</v>
      </c>
      <c r="N8" s="26">
        <f t="shared" si="0"/>
        <v>254500</v>
      </c>
    </row>
    <row r="9" spans="1:15" x14ac:dyDescent="0.25">
      <c r="A9" s="4" t="s">
        <v>11</v>
      </c>
      <c r="B9" s="5">
        <v>5000</v>
      </c>
      <c r="C9" s="5">
        <v>5000</v>
      </c>
      <c r="D9" s="5">
        <v>5000</v>
      </c>
      <c r="E9" s="6">
        <v>5000</v>
      </c>
      <c r="F9" s="6">
        <v>7500</v>
      </c>
      <c r="G9" s="6">
        <v>7500</v>
      </c>
      <c r="H9" s="6">
        <v>7500</v>
      </c>
      <c r="I9" s="15">
        <v>10000</v>
      </c>
      <c r="J9" s="6">
        <v>10000</v>
      </c>
      <c r="K9" s="6">
        <v>20000</v>
      </c>
      <c r="L9" s="6">
        <v>20000</v>
      </c>
      <c r="M9" s="15">
        <v>30000</v>
      </c>
      <c r="N9" s="26">
        <f t="shared" si="0"/>
        <v>132500</v>
      </c>
    </row>
    <row r="10" spans="1:15" x14ac:dyDescent="0.25">
      <c r="A10" s="7" t="s">
        <v>38</v>
      </c>
      <c r="B10" s="8">
        <f t="shared" ref="B10:I10" si="1">SUM(B2:B9)</f>
        <v>9000</v>
      </c>
      <c r="C10" s="8">
        <f t="shared" si="1"/>
        <v>9000</v>
      </c>
      <c r="D10" s="8">
        <f t="shared" si="1"/>
        <v>19000</v>
      </c>
      <c r="E10" s="8">
        <f t="shared" si="1"/>
        <v>35100</v>
      </c>
      <c r="F10" s="8">
        <f t="shared" si="1"/>
        <v>35100</v>
      </c>
      <c r="G10" s="8">
        <f t="shared" si="1"/>
        <v>50100</v>
      </c>
      <c r="H10" s="8">
        <f t="shared" si="1"/>
        <v>16750</v>
      </c>
      <c r="I10" s="16">
        <f t="shared" si="1"/>
        <v>20000</v>
      </c>
      <c r="J10" s="16">
        <f t="shared" ref="J10:M10" si="2">SUM(J2:J9)</f>
        <v>25000</v>
      </c>
      <c r="K10" s="16">
        <f t="shared" si="2"/>
        <v>42500</v>
      </c>
      <c r="L10" s="16">
        <f t="shared" si="2"/>
        <v>55000</v>
      </c>
      <c r="M10" s="16">
        <f t="shared" si="2"/>
        <v>252500</v>
      </c>
      <c r="N10" s="8">
        <f t="shared" si="0"/>
        <v>569050</v>
      </c>
    </row>
    <row r="11" spans="1:15" x14ac:dyDescent="0.25">
      <c r="A11" s="9" t="s">
        <v>12</v>
      </c>
      <c r="B11" s="10">
        <f>4000*0.75</f>
        <v>3000</v>
      </c>
      <c r="C11" s="10">
        <f>SUM(C10)*0.75</f>
        <v>6750</v>
      </c>
      <c r="D11" s="10">
        <f t="shared" ref="D11:M11" si="3">SUM(D10)*0.75</f>
        <v>14250</v>
      </c>
      <c r="E11" s="10">
        <f t="shared" si="3"/>
        <v>26325</v>
      </c>
      <c r="F11" s="10">
        <f t="shared" si="3"/>
        <v>26325</v>
      </c>
      <c r="G11" s="10">
        <f t="shared" si="3"/>
        <v>37575</v>
      </c>
      <c r="H11" s="10">
        <f t="shared" si="3"/>
        <v>12562.5</v>
      </c>
      <c r="I11" s="10">
        <f t="shared" si="3"/>
        <v>15000</v>
      </c>
      <c r="J11" s="10">
        <f t="shared" si="3"/>
        <v>18750</v>
      </c>
      <c r="K11" s="10">
        <f t="shared" si="3"/>
        <v>31875</v>
      </c>
      <c r="L11" s="10">
        <f t="shared" si="3"/>
        <v>41250</v>
      </c>
      <c r="M11" s="10">
        <f t="shared" si="3"/>
        <v>189375</v>
      </c>
      <c r="N11" s="26">
        <f t="shared" si="0"/>
        <v>423037.5</v>
      </c>
    </row>
    <row r="12" spans="1:15" x14ac:dyDescent="0.25">
      <c r="A12" s="9" t="s">
        <v>13</v>
      </c>
      <c r="B12" s="10">
        <f>SUM(B10)/2</f>
        <v>4500</v>
      </c>
      <c r="C12" s="10">
        <f t="shared" ref="C12:E12" si="4">SUM(C10)/2</f>
        <v>4500</v>
      </c>
      <c r="D12" s="10">
        <f t="shared" si="4"/>
        <v>9500</v>
      </c>
      <c r="E12" s="10">
        <f t="shared" si="4"/>
        <v>17550</v>
      </c>
      <c r="F12" s="10">
        <f t="shared" ref="F12:M12" si="5">SUM(F10)/2</f>
        <v>17550</v>
      </c>
      <c r="G12" s="10">
        <f t="shared" si="5"/>
        <v>25050</v>
      </c>
      <c r="H12" s="10">
        <f t="shared" si="5"/>
        <v>8375</v>
      </c>
      <c r="I12" s="17">
        <f t="shared" si="5"/>
        <v>10000</v>
      </c>
      <c r="J12" s="17">
        <f t="shared" si="5"/>
        <v>12500</v>
      </c>
      <c r="K12" s="17">
        <f t="shared" si="5"/>
        <v>21250</v>
      </c>
      <c r="L12" s="17">
        <f t="shared" si="5"/>
        <v>27500</v>
      </c>
      <c r="M12" s="17">
        <f t="shared" si="5"/>
        <v>126250</v>
      </c>
      <c r="N12" s="26">
        <f t="shared" si="0"/>
        <v>284525</v>
      </c>
      <c r="O12" s="30"/>
    </row>
    <row r="13" spans="1:1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4"/>
      <c r="N13" s="27"/>
    </row>
    <row r="14" spans="1:15" x14ac:dyDescent="0.25">
      <c r="A14" s="1" t="s">
        <v>14</v>
      </c>
      <c r="B14" s="2" t="s">
        <v>7</v>
      </c>
      <c r="C14" s="3" t="s">
        <v>8</v>
      </c>
      <c r="D14" s="3" t="s">
        <v>0</v>
      </c>
      <c r="E14" s="3" t="s">
        <v>1</v>
      </c>
      <c r="F14" s="3" t="s">
        <v>2</v>
      </c>
      <c r="G14" s="3" t="s">
        <v>3</v>
      </c>
      <c r="H14" s="3" t="s">
        <v>4</v>
      </c>
      <c r="I14" s="3" t="s">
        <v>5</v>
      </c>
      <c r="J14" s="3" t="s">
        <v>28</v>
      </c>
      <c r="K14" s="3" t="s">
        <v>31</v>
      </c>
      <c r="L14" s="3" t="s">
        <v>30</v>
      </c>
      <c r="M14" s="14" t="s">
        <v>6</v>
      </c>
      <c r="N14" s="29"/>
    </row>
    <row r="15" spans="1:15" x14ac:dyDescent="0.25">
      <c r="A15" s="4" t="s">
        <v>24</v>
      </c>
      <c r="B15" s="31">
        <v>-7200</v>
      </c>
      <c r="C15" s="31">
        <v>-7200</v>
      </c>
      <c r="D15" s="31">
        <v>-7200</v>
      </c>
      <c r="E15" s="31">
        <v>-7200</v>
      </c>
      <c r="F15" s="31">
        <v>-7200</v>
      </c>
      <c r="G15" s="31">
        <v>-7200</v>
      </c>
      <c r="H15" s="31">
        <v>-7200</v>
      </c>
      <c r="I15" s="31">
        <v>-7200</v>
      </c>
      <c r="J15" s="31">
        <v>-7200</v>
      </c>
      <c r="K15" s="31">
        <v>-7200</v>
      </c>
      <c r="L15" s="31">
        <v>-7200</v>
      </c>
      <c r="M15" s="32">
        <v>-7200</v>
      </c>
      <c r="N15" s="28">
        <f>SUM(B15:M15)</f>
        <v>-86400</v>
      </c>
    </row>
    <row r="16" spans="1:15" x14ac:dyDescent="0.25">
      <c r="A16" s="4" t="s">
        <v>36</v>
      </c>
      <c r="B16" s="31">
        <f>SUM([1]Expenses!C8)</f>
        <v>-3215</v>
      </c>
      <c r="C16" s="31">
        <f>SUM([1]Expenses!D8)</f>
        <v>-3215</v>
      </c>
      <c r="D16" s="31">
        <f>SUM([1]Expenses!E8)</f>
        <v>-3215</v>
      </c>
      <c r="E16" s="33">
        <f>SUM([1]Expenses!F8)</f>
        <v>-3215</v>
      </c>
      <c r="F16" s="33">
        <f>SUM([1]Expenses!G8)</f>
        <v>-3215</v>
      </c>
      <c r="G16" s="33">
        <f>SUM([1]Expenses!H8)</f>
        <v>-3215</v>
      </c>
      <c r="H16" s="33">
        <f>SUM([1]Expenses!I8)</f>
        <v>-3215</v>
      </c>
      <c r="I16" s="33">
        <f>SUM([1]Expenses!J8)</f>
        <v>-3215</v>
      </c>
      <c r="J16" s="33">
        <f>SUM([1]Expenses!K8)</f>
        <v>-3215</v>
      </c>
      <c r="K16" s="33">
        <f>SUM([1]Expenses!L8)</f>
        <v>-3215</v>
      </c>
      <c r="L16" s="33">
        <f>SUM([1]Expenses!M8)</f>
        <v>-3215</v>
      </c>
      <c r="M16" s="34">
        <v>-3215</v>
      </c>
      <c r="N16" s="28">
        <f>SUM(B16:M16)</f>
        <v>-38580</v>
      </c>
    </row>
    <row r="17" spans="1:15" x14ac:dyDescent="0.25">
      <c r="A17" s="4" t="s">
        <v>15</v>
      </c>
      <c r="B17" s="31">
        <f>SUM([1]Expenses!C12)</f>
        <v>-650</v>
      </c>
      <c r="C17" s="31">
        <f>SUM([1]Expenses!D12)</f>
        <v>-650</v>
      </c>
      <c r="D17" s="31">
        <f>SUM([1]Expenses!E12)</f>
        <v>-650</v>
      </c>
      <c r="E17" s="33">
        <f>SUM([1]Expenses!F12)</f>
        <v>-650</v>
      </c>
      <c r="F17" s="33">
        <f>SUM([1]Expenses!G12)</f>
        <v>-650</v>
      </c>
      <c r="G17" s="33">
        <f>SUM([1]Expenses!H12)</f>
        <v>-650</v>
      </c>
      <c r="H17" s="33">
        <f>SUM([1]Expenses!I12)</f>
        <v>-650</v>
      </c>
      <c r="I17" s="33">
        <f>SUM([1]Expenses!J12)</f>
        <v>-650</v>
      </c>
      <c r="J17" s="33">
        <f>SUM([1]Expenses!K12)</f>
        <v>-650</v>
      </c>
      <c r="K17" s="33">
        <f>SUM([1]Expenses!L12)</f>
        <v>-650</v>
      </c>
      <c r="L17" s="33">
        <f>SUM([1]Expenses!M12)</f>
        <v>-650</v>
      </c>
      <c r="M17" s="34">
        <v>-650</v>
      </c>
      <c r="N17" s="28">
        <f>SUM(B17:M17)</f>
        <v>-7800</v>
      </c>
    </row>
    <row r="18" spans="1:15" x14ac:dyDescent="0.25">
      <c r="A18" s="4" t="s">
        <v>16</v>
      </c>
      <c r="B18" s="31">
        <f>SUM([1]Expenses!D16)</f>
        <v>-100</v>
      </c>
      <c r="C18" s="31">
        <f>SUM([1]Expenses!D16)</f>
        <v>-100</v>
      </c>
      <c r="D18" s="31">
        <f>SUM([1]Expenses!E16)</f>
        <v>-100</v>
      </c>
      <c r="E18" s="33">
        <f>SUM([1]Expenses!F16)</f>
        <v>-100</v>
      </c>
      <c r="F18" s="33">
        <f>SUM([1]Expenses!G16)</f>
        <v>-100</v>
      </c>
      <c r="G18" s="33">
        <f>SUM([1]Expenses!H16)</f>
        <v>-100</v>
      </c>
      <c r="H18" s="33">
        <f>SUM([1]Expenses!I16)</f>
        <v>-100</v>
      </c>
      <c r="I18" s="33">
        <f>SUM([1]Expenses!J16)</f>
        <v>-100</v>
      </c>
      <c r="J18" s="33">
        <v>-100</v>
      </c>
      <c r="K18" s="33">
        <v>-100</v>
      </c>
      <c r="L18" s="33">
        <v>-100</v>
      </c>
      <c r="M18" s="34">
        <v>-100</v>
      </c>
      <c r="N18" s="28">
        <f>SUM(B18:M18)</f>
        <v>-1200</v>
      </c>
    </row>
    <row r="19" spans="1:15" x14ac:dyDescent="0.25">
      <c r="A19" s="4" t="s">
        <v>35</v>
      </c>
      <c r="B19" s="31">
        <v>-250</v>
      </c>
      <c r="C19" s="31">
        <v>-250</v>
      </c>
      <c r="D19" s="31">
        <v>-4000</v>
      </c>
      <c r="E19" s="33">
        <v>-4000</v>
      </c>
      <c r="F19" s="33">
        <v>-20000</v>
      </c>
      <c r="G19" s="33">
        <v>-20000</v>
      </c>
      <c r="H19" s="33">
        <v>-2500</v>
      </c>
      <c r="I19" s="33">
        <v>-250</v>
      </c>
      <c r="J19" s="33">
        <v>-25000</v>
      </c>
      <c r="K19" s="33">
        <v>-25000</v>
      </c>
      <c r="L19" s="33">
        <v>-25000</v>
      </c>
      <c r="M19" s="34">
        <v>-50000</v>
      </c>
      <c r="N19" s="28">
        <f>SUM(B19:M19)</f>
        <v>-176250</v>
      </c>
    </row>
    <row r="20" spans="1:15" x14ac:dyDescent="0.25">
      <c r="A20" s="7" t="s">
        <v>17</v>
      </c>
      <c r="B20" s="13">
        <f t="shared" ref="B20:I20" si="6">SUM(B15:B19)</f>
        <v>-11415</v>
      </c>
      <c r="C20" s="13">
        <f t="shared" si="6"/>
        <v>-11415</v>
      </c>
      <c r="D20" s="13">
        <f t="shared" si="6"/>
        <v>-15165</v>
      </c>
      <c r="E20" s="13">
        <f t="shared" si="6"/>
        <v>-15165</v>
      </c>
      <c r="F20" s="13">
        <f t="shared" si="6"/>
        <v>-31165</v>
      </c>
      <c r="G20" s="13">
        <f t="shared" si="6"/>
        <v>-31165</v>
      </c>
      <c r="H20" s="13">
        <f t="shared" si="6"/>
        <v>-13665</v>
      </c>
      <c r="I20" s="13">
        <f t="shared" si="6"/>
        <v>-11415</v>
      </c>
      <c r="J20" s="13">
        <f>SUM(J15:J19)</f>
        <v>-36165</v>
      </c>
      <c r="K20" s="13">
        <f>SUM(K15:K19)</f>
        <v>-36165</v>
      </c>
      <c r="L20" s="13">
        <f>SUM(L15:L19)</f>
        <v>-36165</v>
      </c>
      <c r="M20" s="18">
        <f>SUM(M15:M19)</f>
        <v>-61165</v>
      </c>
      <c r="N20" s="37">
        <f>SUM(N15:N19)</f>
        <v>-310230</v>
      </c>
    </row>
    <row r="21" spans="1:15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4"/>
      <c r="N21" s="38"/>
    </row>
    <row r="22" spans="1:15" x14ac:dyDescent="0.25">
      <c r="A22" s="1" t="s">
        <v>18</v>
      </c>
      <c r="B22" s="11" t="s">
        <v>7</v>
      </c>
      <c r="C22" s="11" t="s">
        <v>8</v>
      </c>
      <c r="D22" s="11" t="s">
        <v>0</v>
      </c>
      <c r="E22" s="11" t="s">
        <v>1</v>
      </c>
      <c r="F22" s="11" t="s">
        <v>2</v>
      </c>
      <c r="G22" s="11" t="s">
        <v>3</v>
      </c>
      <c r="H22" s="11" t="s">
        <v>4</v>
      </c>
      <c r="I22" s="11" t="s">
        <v>5</v>
      </c>
      <c r="J22" s="11" t="s">
        <v>28</v>
      </c>
      <c r="K22" s="11" t="s">
        <v>31</v>
      </c>
      <c r="L22" s="11" t="s">
        <v>30</v>
      </c>
      <c r="M22" s="19" t="s">
        <v>6</v>
      </c>
      <c r="N22" s="38"/>
    </row>
    <row r="23" spans="1:15" x14ac:dyDescent="0.25">
      <c r="A23" s="9" t="s">
        <v>19</v>
      </c>
      <c r="B23" s="12">
        <f t="shared" ref="B23:M23" si="7">SUM(B10)</f>
        <v>9000</v>
      </c>
      <c r="C23" s="12">
        <f t="shared" si="7"/>
        <v>9000</v>
      </c>
      <c r="D23" s="12">
        <f t="shared" si="7"/>
        <v>19000</v>
      </c>
      <c r="E23" s="12">
        <f t="shared" si="7"/>
        <v>35100</v>
      </c>
      <c r="F23" s="12">
        <f t="shared" si="7"/>
        <v>35100</v>
      </c>
      <c r="G23" s="12">
        <f t="shared" si="7"/>
        <v>50100</v>
      </c>
      <c r="H23" s="12">
        <f t="shared" si="7"/>
        <v>16750</v>
      </c>
      <c r="I23" s="12">
        <f t="shared" si="7"/>
        <v>20000</v>
      </c>
      <c r="J23" s="12">
        <f t="shared" si="7"/>
        <v>25000</v>
      </c>
      <c r="K23" s="12">
        <f t="shared" si="7"/>
        <v>42500</v>
      </c>
      <c r="L23" s="12">
        <f t="shared" si="7"/>
        <v>55000</v>
      </c>
      <c r="M23" s="20">
        <f t="shared" si="7"/>
        <v>252500</v>
      </c>
      <c r="N23" s="39"/>
      <c r="O23" s="23"/>
    </row>
    <row r="24" spans="1:15" x14ac:dyDescent="0.25">
      <c r="A24" s="9" t="s">
        <v>39</v>
      </c>
      <c r="B24" s="35">
        <v>40000</v>
      </c>
      <c r="C24" s="35">
        <f>SUM(B26)</f>
        <v>37585</v>
      </c>
      <c r="D24" s="35">
        <f t="shared" ref="D24:M24" si="8">SUM(C26)</f>
        <v>35170</v>
      </c>
      <c r="E24" s="35">
        <f t="shared" si="8"/>
        <v>39005</v>
      </c>
      <c r="F24" s="35">
        <f t="shared" si="8"/>
        <v>58940</v>
      </c>
      <c r="G24" s="35">
        <f t="shared" si="8"/>
        <v>62875</v>
      </c>
      <c r="H24" s="35">
        <f t="shared" si="8"/>
        <v>81810</v>
      </c>
      <c r="I24" s="35">
        <f t="shared" si="8"/>
        <v>84895</v>
      </c>
      <c r="J24" s="35">
        <f t="shared" si="8"/>
        <v>93480</v>
      </c>
      <c r="K24" s="35">
        <f t="shared" si="8"/>
        <v>82315</v>
      </c>
      <c r="L24" s="35">
        <f t="shared" si="8"/>
        <v>88650</v>
      </c>
      <c r="M24" s="36">
        <f t="shared" si="8"/>
        <v>107485</v>
      </c>
      <c r="N24" s="39"/>
      <c r="O24" s="23"/>
    </row>
    <row r="25" spans="1:15" x14ac:dyDescent="0.25">
      <c r="A25" s="9" t="s">
        <v>37</v>
      </c>
      <c r="B25" s="35">
        <f>SUM(B20)</f>
        <v>-11415</v>
      </c>
      <c r="C25" s="35">
        <f t="shared" ref="C25:M25" si="9">SUM(C20)</f>
        <v>-11415</v>
      </c>
      <c r="D25" s="35">
        <f t="shared" si="9"/>
        <v>-15165</v>
      </c>
      <c r="E25" s="35">
        <f t="shared" si="9"/>
        <v>-15165</v>
      </c>
      <c r="F25" s="35">
        <f t="shared" si="9"/>
        <v>-31165</v>
      </c>
      <c r="G25" s="35">
        <f t="shared" si="9"/>
        <v>-31165</v>
      </c>
      <c r="H25" s="35">
        <f t="shared" si="9"/>
        <v>-13665</v>
      </c>
      <c r="I25" s="35">
        <f t="shared" si="9"/>
        <v>-11415</v>
      </c>
      <c r="J25" s="35">
        <f t="shared" si="9"/>
        <v>-36165</v>
      </c>
      <c r="K25" s="35">
        <f t="shared" si="9"/>
        <v>-36165</v>
      </c>
      <c r="L25" s="35">
        <f t="shared" si="9"/>
        <v>-36165</v>
      </c>
      <c r="M25" s="36">
        <f t="shared" si="9"/>
        <v>-61165</v>
      </c>
      <c r="N25" s="39"/>
      <c r="O25" s="23"/>
    </row>
    <row r="26" spans="1:15" x14ac:dyDescent="0.25">
      <c r="A26" s="9" t="s">
        <v>20</v>
      </c>
      <c r="B26" s="35">
        <f>SUM(B23:B25)</f>
        <v>37585</v>
      </c>
      <c r="C26" s="35">
        <f>SUM(C23:C25)</f>
        <v>35170</v>
      </c>
      <c r="D26" s="35">
        <f t="shared" ref="D26:M26" si="10">SUM(D23:D25)</f>
        <v>39005</v>
      </c>
      <c r="E26" s="35">
        <f t="shared" si="10"/>
        <v>58940</v>
      </c>
      <c r="F26" s="35">
        <f t="shared" si="10"/>
        <v>62875</v>
      </c>
      <c r="G26" s="35">
        <f t="shared" si="10"/>
        <v>81810</v>
      </c>
      <c r="H26" s="35">
        <f t="shared" si="10"/>
        <v>84895</v>
      </c>
      <c r="I26" s="35">
        <f t="shared" si="10"/>
        <v>93480</v>
      </c>
      <c r="J26" s="35">
        <f t="shared" si="10"/>
        <v>82315</v>
      </c>
      <c r="K26" s="35">
        <f t="shared" si="10"/>
        <v>88650</v>
      </c>
      <c r="L26" s="35">
        <f t="shared" si="10"/>
        <v>107485</v>
      </c>
      <c r="M26" s="43">
        <f t="shared" si="10"/>
        <v>298820</v>
      </c>
      <c r="N26" s="39"/>
      <c r="O26" s="23"/>
    </row>
    <row r="27" spans="1:15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4"/>
      <c r="N27" s="38"/>
      <c r="O27" s="23"/>
    </row>
    <row r="28" spans="1:15" x14ac:dyDescent="0.25">
      <c r="A28" s="1" t="s">
        <v>21</v>
      </c>
      <c r="B28" s="11" t="s">
        <v>7</v>
      </c>
      <c r="C28" s="11" t="s">
        <v>8</v>
      </c>
      <c r="D28" s="11" t="s">
        <v>0</v>
      </c>
      <c r="E28" s="11" t="s">
        <v>1</v>
      </c>
      <c r="F28" s="11" t="s">
        <v>2</v>
      </c>
      <c r="G28" s="11" t="s">
        <v>3</v>
      </c>
      <c r="H28" s="11" t="s">
        <v>4</v>
      </c>
      <c r="I28" s="11" t="s">
        <v>5</v>
      </c>
      <c r="J28" s="11" t="s">
        <v>28</v>
      </c>
      <c r="K28" s="11" t="s">
        <v>31</v>
      </c>
      <c r="L28" s="11" t="s">
        <v>30</v>
      </c>
      <c r="M28" s="19" t="s">
        <v>6</v>
      </c>
      <c r="N28" s="38"/>
      <c r="O28" s="23"/>
    </row>
    <row r="29" spans="1:15" x14ac:dyDescent="0.25">
      <c r="A29" s="9" t="s">
        <v>19</v>
      </c>
      <c r="B29" s="12">
        <f>SUM(B11)</f>
        <v>3000</v>
      </c>
      <c r="C29" s="12">
        <f t="shared" ref="C29:M29" si="11">SUM(C11)</f>
        <v>6750</v>
      </c>
      <c r="D29" s="12">
        <f t="shared" si="11"/>
        <v>14250</v>
      </c>
      <c r="E29" s="12">
        <f t="shared" si="11"/>
        <v>26325</v>
      </c>
      <c r="F29" s="12">
        <f t="shared" si="11"/>
        <v>26325</v>
      </c>
      <c r="G29" s="12">
        <f t="shared" si="11"/>
        <v>37575</v>
      </c>
      <c r="H29" s="12">
        <f t="shared" si="11"/>
        <v>12562.5</v>
      </c>
      <c r="I29" s="12">
        <f t="shared" si="11"/>
        <v>15000</v>
      </c>
      <c r="J29" s="12">
        <f t="shared" si="11"/>
        <v>18750</v>
      </c>
      <c r="K29" s="12">
        <f t="shared" si="11"/>
        <v>31875</v>
      </c>
      <c r="L29" s="12">
        <f t="shared" si="11"/>
        <v>41250</v>
      </c>
      <c r="M29" s="20">
        <f t="shared" si="11"/>
        <v>189375</v>
      </c>
      <c r="N29" s="39"/>
      <c r="O29" s="23"/>
    </row>
    <row r="30" spans="1:15" x14ac:dyDescent="0.25">
      <c r="A30" s="9" t="s">
        <v>39</v>
      </c>
      <c r="B30" s="35">
        <v>40000</v>
      </c>
      <c r="C30" s="35">
        <f>SUM(B32)</f>
        <v>31585</v>
      </c>
      <c r="D30" s="35">
        <f t="shared" ref="D30:M30" si="12">SUM(C32)</f>
        <v>26920</v>
      </c>
      <c r="E30" s="35">
        <f t="shared" si="12"/>
        <v>26005</v>
      </c>
      <c r="F30" s="35">
        <f t="shared" si="12"/>
        <v>37165</v>
      </c>
      <c r="G30" s="35">
        <f t="shared" si="12"/>
        <v>32325</v>
      </c>
      <c r="H30" s="35">
        <f t="shared" si="12"/>
        <v>38735</v>
      </c>
      <c r="I30" s="35">
        <f t="shared" si="12"/>
        <v>37632.5</v>
      </c>
      <c r="J30" s="35">
        <f t="shared" si="12"/>
        <v>41217.5</v>
      </c>
      <c r="K30" s="35">
        <f t="shared" si="12"/>
        <v>23802.5</v>
      </c>
      <c r="L30" s="35">
        <f t="shared" si="12"/>
        <v>19512.5</v>
      </c>
      <c r="M30" s="36">
        <f t="shared" si="12"/>
        <v>24597.5</v>
      </c>
      <c r="N30" s="40"/>
      <c r="O30" s="23"/>
    </row>
    <row r="31" spans="1:15" x14ac:dyDescent="0.25">
      <c r="A31" s="9" t="s">
        <v>37</v>
      </c>
      <c r="B31" s="35">
        <f>SUM(B20)</f>
        <v>-11415</v>
      </c>
      <c r="C31" s="35">
        <f t="shared" ref="C31:M31" si="13">SUM(C20)</f>
        <v>-11415</v>
      </c>
      <c r="D31" s="35">
        <f t="shared" si="13"/>
        <v>-15165</v>
      </c>
      <c r="E31" s="35">
        <f t="shared" si="13"/>
        <v>-15165</v>
      </c>
      <c r="F31" s="35">
        <f t="shared" si="13"/>
        <v>-31165</v>
      </c>
      <c r="G31" s="35">
        <f t="shared" si="13"/>
        <v>-31165</v>
      </c>
      <c r="H31" s="35">
        <f t="shared" si="13"/>
        <v>-13665</v>
      </c>
      <c r="I31" s="35">
        <f t="shared" si="13"/>
        <v>-11415</v>
      </c>
      <c r="J31" s="35">
        <f t="shared" si="13"/>
        <v>-36165</v>
      </c>
      <c r="K31" s="35">
        <f t="shared" si="13"/>
        <v>-36165</v>
      </c>
      <c r="L31" s="35">
        <f t="shared" si="13"/>
        <v>-36165</v>
      </c>
      <c r="M31" s="36">
        <f t="shared" si="13"/>
        <v>-61165</v>
      </c>
      <c r="N31" s="38"/>
    </row>
    <row r="32" spans="1:15" x14ac:dyDescent="0.25">
      <c r="A32" s="9" t="s">
        <v>20</v>
      </c>
      <c r="B32" s="12">
        <f>SUM(B29:B31)</f>
        <v>31585</v>
      </c>
      <c r="C32" s="12">
        <f t="shared" ref="C32:M32" si="14">SUM(C29:C31)</f>
        <v>26920</v>
      </c>
      <c r="D32" s="12">
        <f t="shared" si="14"/>
        <v>26005</v>
      </c>
      <c r="E32" s="12">
        <f t="shared" si="14"/>
        <v>37165</v>
      </c>
      <c r="F32" s="12">
        <f t="shared" si="14"/>
        <v>32325</v>
      </c>
      <c r="G32" s="12">
        <f t="shared" si="14"/>
        <v>38735</v>
      </c>
      <c r="H32" s="12">
        <f t="shared" si="14"/>
        <v>37632.5</v>
      </c>
      <c r="I32" s="12">
        <f t="shared" si="14"/>
        <v>41217.5</v>
      </c>
      <c r="J32" s="12">
        <f t="shared" si="14"/>
        <v>23802.5</v>
      </c>
      <c r="K32" s="12">
        <f t="shared" si="14"/>
        <v>19512.5</v>
      </c>
      <c r="L32" s="12">
        <f t="shared" si="14"/>
        <v>24597.5</v>
      </c>
      <c r="M32" s="44">
        <f t="shared" si="14"/>
        <v>152807.5</v>
      </c>
      <c r="N32" s="38"/>
    </row>
    <row r="33" spans="1:14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5"/>
      <c r="N33" s="38"/>
    </row>
    <row r="34" spans="1:14" x14ac:dyDescent="0.25">
      <c r="A34" s="1" t="s">
        <v>22</v>
      </c>
      <c r="B34" s="11" t="s">
        <v>7</v>
      </c>
      <c r="C34" s="11" t="s">
        <v>8</v>
      </c>
      <c r="D34" s="11" t="s">
        <v>0</v>
      </c>
      <c r="E34" s="11" t="s">
        <v>1</v>
      </c>
      <c r="F34" s="11" t="s">
        <v>2</v>
      </c>
      <c r="G34" s="11" t="s">
        <v>3</v>
      </c>
      <c r="H34" s="11" t="s">
        <v>4</v>
      </c>
      <c r="I34" s="19" t="s">
        <v>5</v>
      </c>
      <c r="J34" s="11" t="s">
        <v>28</v>
      </c>
      <c r="K34" s="11" t="s">
        <v>31</v>
      </c>
      <c r="L34" s="11" t="s">
        <v>30</v>
      </c>
      <c r="M34" s="19" t="s">
        <v>6</v>
      </c>
      <c r="N34" s="38"/>
    </row>
    <row r="35" spans="1:14" x14ac:dyDescent="0.25">
      <c r="A35" s="9" t="s">
        <v>19</v>
      </c>
      <c r="B35" s="35">
        <f>SUM(B12)</f>
        <v>4500</v>
      </c>
      <c r="C35" s="35">
        <f>SUM(C12)</f>
        <v>4500</v>
      </c>
      <c r="D35" s="35">
        <f t="shared" ref="D35:M35" si="15">SUM(D12)</f>
        <v>9500</v>
      </c>
      <c r="E35" s="35">
        <f t="shared" si="15"/>
        <v>17550</v>
      </c>
      <c r="F35" s="35">
        <f t="shared" si="15"/>
        <v>17550</v>
      </c>
      <c r="G35" s="35">
        <f t="shared" si="15"/>
        <v>25050</v>
      </c>
      <c r="H35" s="35">
        <f t="shared" si="15"/>
        <v>8375</v>
      </c>
      <c r="I35" s="35">
        <f t="shared" si="15"/>
        <v>10000</v>
      </c>
      <c r="J35" s="35">
        <f t="shared" si="15"/>
        <v>12500</v>
      </c>
      <c r="K35" s="35">
        <f t="shared" si="15"/>
        <v>21250</v>
      </c>
      <c r="L35" s="35">
        <f t="shared" si="15"/>
        <v>27500</v>
      </c>
      <c r="M35" s="36">
        <f t="shared" si="15"/>
        <v>126250</v>
      </c>
      <c r="N35" s="38"/>
    </row>
    <row r="36" spans="1:14" x14ac:dyDescent="0.25">
      <c r="A36" s="9" t="s">
        <v>39</v>
      </c>
      <c r="B36" s="35">
        <v>40000</v>
      </c>
      <c r="C36" s="35">
        <f>SUM(B38)</f>
        <v>33085</v>
      </c>
      <c r="D36" s="35">
        <f>SUM(C38)</f>
        <v>26170</v>
      </c>
      <c r="E36" s="35">
        <f t="shared" ref="E36:M36" si="16">SUM(D38)</f>
        <v>20505</v>
      </c>
      <c r="F36" s="35">
        <f t="shared" si="16"/>
        <v>22890</v>
      </c>
      <c r="G36" s="35">
        <f t="shared" si="16"/>
        <v>9275</v>
      </c>
      <c r="H36" s="35">
        <f t="shared" si="16"/>
        <v>3160</v>
      </c>
      <c r="I36" s="35">
        <f t="shared" si="16"/>
        <v>-2130</v>
      </c>
      <c r="J36" s="35">
        <f t="shared" si="16"/>
        <v>-3545</v>
      </c>
      <c r="K36" s="35">
        <f t="shared" si="16"/>
        <v>-27210</v>
      </c>
      <c r="L36" s="35">
        <f t="shared" si="16"/>
        <v>-42125</v>
      </c>
      <c r="M36" s="36">
        <f t="shared" si="16"/>
        <v>-50790</v>
      </c>
      <c r="N36" s="38"/>
    </row>
    <row r="37" spans="1:14" x14ac:dyDescent="0.25">
      <c r="A37" s="9" t="s">
        <v>37</v>
      </c>
      <c r="B37" s="35">
        <f>SUM(B20)</f>
        <v>-11415</v>
      </c>
      <c r="C37" s="35">
        <f t="shared" ref="C37:M37" si="17">SUM(C20)</f>
        <v>-11415</v>
      </c>
      <c r="D37" s="35">
        <f t="shared" si="17"/>
        <v>-15165</v>
      </c>
      <c r="E37" s="35">
        <f t="shared" si="17"/>
        <v>-15165</v>
      </c>
      <c r="F37" s="35">
        <f t="shared" si="17"/>
        <v>-31165</v>
      </c>
      <c r="G37" s="35">
        <f t="shared" si="17"/>
        <v>-31165</v>
      </c>
      <c r="H37" s="35">
        <f t="shared" si="17"/>
        <v>-13665</v>
      </c>
      <c r="I37" s="35">
        <f t="shared" si="17"/>
        <v>-11415</v>
      </c>
      <c r="J37" s="35">
        <f t="shared" si="17"/>
        <v>-36165</v>
      </c>
      <c r="K37" s="35">
        <f t="shared" si="17"/>
        <v>-36165</v>
      </c>
      <c r="L37" s="35">
        <f t="shared" si="17"/>
        <v>-36165</v>
      </c>
      <c r="M37" s="36">
        <f t="shared" si="17"/>
        <v>-61165</v>
      </c>
      <c r="N37" s="38"/>
    </row>
    <row r="38" spans="1:14" x14ac:dyDescent="0.25">
      <c r="A38" s="9" t="s">
        <v>20</v>
      </c>
      <c r="B38" s="35">
        <f>SUM(B35:B37)</f>
        <v>33085</v>
      </c>
      <c r="C38" s="35">
        <f>SUM(C35:C37)</f>
        <v>26170</v>
      </c>
      <c r="D38" s="35">
        <f t="shared" ref="D38:M38" si="18">SUM(D35:D37)</f>
        <v>20505</v>
      </c>
      <c r="E38" s="35">
        <f t="shared" si="18"/>
        <v>22890</v>
      </c>
      <c r="F38" s="35">
        <f t="shared" si="18"/>
        <v>9275</v>
      </c>
      <c r="G38" s="35">
        <f t="shared" si="18"/>
        <v>3160</v>
      </c>
      <c r="H38" s="35">
        <f t="shared" si="18"/>
        <v>-2130</v>
      </c>
      <c r="I38" s="35">
        <f t="shared" si="18"/>
        <v>-3545</v>
      </c>
      <c r="J38" s="35">
        <f t="shared" si="18"/>
        <v>-27210</v>
      </c>
      <c r="K38" s="35">
        <f t="shared" si="18"/>
        <v>-42125</v>
      </c>
      <c r="L38" s="35">
        <f t="shared" si="18"/>
        <v>-50790</v>
      </c>
      <c r="M38" s="43">
        <f t="shared" si="18"/>
        <v>14295</v>
      </c>
      <c r="N38" s="3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Younique Counseling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Boyd</dc:creator>
  <cp:lastModifiedBy>Holly Clubb</cp:lastModifiedBy>
  <dcterms:created xsi:type="dcterms:W3CDTF">2015-03-05T14:30:56Z</dcterms:created>
  <dcterms:modified xsi:type="dcterms:W3CDTF">2015-11-30T19:51:43Z</dcterms:modified>
</cp:coreProperties>
</file>